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8" sheetId="1" r:id="rId1"/>
  </sheets>
  <definedNames/>
  <calcPr fullCalcOnLoad="1"/>
</workbook>
</file>

<file path=xl/sharedStrings.xml><?xml version="1.0" encoding="utf-8"?>
<sst xmlns="http://schemas.openxmlformats.org/spreadsheetml/2006/main" count="277" uniqueCount="165">
  <si>
    <t xml:space="preserve">  Фінансовий звіт про використання коштів загального фонду  згідно</t>
  </si>
  <si>
    <t>дошкільному навчальному закладу №38 "Золотий ключик"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</si>
  <si>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</si>
  <si>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</si>
  <si>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</si>
  <si>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</si>
  <si>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</si>
  <si>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</si>
  <si>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</si>
  <si>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</si>
  <si>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</si>
  <si>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</si>
  <si>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</si>
  <si>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</si>
  <si>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</si>
  <si>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</si>
  <si>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</si>
  <si>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</si>
  <si>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</si>
  <si>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</si>
  <si>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</si>
  <si>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</si>
  <si>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</si>
  <si>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</si>
  <si>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</si>
  <si>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</si>
  <si>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</si>
  <si>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</si>
  <si>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</si>
  <si>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</si>
  <si>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</si>
  <si>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</si>
  <si>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</si>
  <si>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</si>
  <si>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</si>
  <si>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</si>
  <si>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</si>
  <si>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</si>
  <si>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</si>
  <si>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</si>
  <si>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</si>
  <si>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</si>
  <si>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</si>
  <si>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</si>
  <si>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</si>
  <si>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</si>
  <si>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</si>
  <si>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</si>
  <si>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</si>
  <si>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</si>
  <si>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</si>
  <si>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</si>
  <si>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</si>
  <si>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</si>
  <si>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</si>
  <si>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</si>
  <si>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</si>
  <si>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</si>
  <si>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</si>
  <si>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</si>
  <si>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</si>
  <si>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</si>
  <si>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</si>
  <si>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</si>
  <si>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</si>
  <si>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</si>
  <si>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</si>
  <si>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</si>
  <si>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</si>
  <si>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</si>
  <si>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</si>
  <si>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</si>
  <si>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</si>
  <si>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</si>
  <si>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</si>
  <si>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</si>
  <si>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</si>
  <si>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</si>
  <si>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</si>
  <si>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</si>
  <si>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</si>
  <si>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</si>
  <si>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</si>
  <si>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</si>
  <si>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</si>
  <si>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</si>
  <si>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</si>
  <si>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</si>
  <si>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</si>
  <si>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</si>
  <si>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</si>
  <si>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</si>
  <si>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</si>
  <si>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</si>
  <si>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</si>
  <si>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</si>
  <si>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</si>
  <si>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</si>
  <si>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</si>
  <si>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</si>
  <si>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</si>
  <si>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</si>
  <si>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</si>
  <si>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</si>
  <si>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</si>
  <si>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</si>
  <si>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</si>
  <si>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</si>
  <si>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</si>
  <si>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</si>
  <si>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</si>
  <si>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</si>
  <si>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</si>
  <si>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</si>
  <si>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</si>
  <si>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</si>
  <si>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</si>
  <si>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</si>
  <si>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</si>
  <si>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</si>
  <si>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</si>
  <si>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</si>
  <si>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</si>
  <si>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</si>
  <si>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</si>
  <si>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</si>
  <si>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</si>
  <si>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</si>
  <si>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</si>
  <si>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</si>
  <si>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</si>
  <si>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</si>
  <si>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</si>
  <si>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</si>
  <si>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</si>
  <si>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</si>
  <si>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</si>
  <si>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</si>
  <si>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</si>
  <si>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</si>
  <si>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</si>
  <si>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Господарчі товари</t>
  </si>
  <si>
    <t>Меблі різні</t>
  </si>
  <si>
    <t>Посуд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</si>
  <si>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</si>
  <si>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</si>
  <si>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</si>
  <si>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вересень</t>
  </si>
  <si>
    <t xml:space="preserve"> використано за 2023 рік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</si>
  <si>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</si>
  <si>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 xml:space="preserve"> профінансовано та використано за 2023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</si>
  <si>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  </t>
  </si>
  <si>
    <t>Залишок на 01.01.2023р.</t>
  </si>
  <si>
    <t>залишок на 01.01.24р.</t>
  </si>
  <si>
    <t>надійшло за вересень</t>
  </si>
  <si>
    <t xml:space="preserve">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</si>
  <si>
    <t>Іграшки</t>
  </si>
  <si>
    <t>Набір для музичних інструментів</t>
  </si>
  <si>
    <t>Побутова техніка</t>
  </si>
  <si>
    <t>Комп'ютерна техніка</t>
  </si>
  <si>
    <t>Генератор</t>
  </si>
  <si>
    <t>Магнітна дошка</t>
  </si>
  <si>
    <t>Література</t>
  </si>
  <si>
    <t>М'який інвентар</t>
  </si>
  <si>
    <t>Пожежний інвентар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</si>
</sst>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P17" sqref="P17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574218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1"/>
      <c r="S1" s="1"/>
    </row>
    <row r="2" spans="2:19" ht="15">
      <c r="B2" s="62" t="s">
        <v>144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</row>
    <row r="3" spans="2:19" ht="1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3" t="s">
        <v>4</v>
      </c>
      <c r="E5" s="65" t="s">
        <v>5</v>
      </c>
      <c r="F5" s="65" t="s">
        <v>6</v>
      </c>
      <c r="G5" s="65" t="s">
        <v>7</v>
      </c>
      <c r="H5" s="65" t="s">
        <v>8</v>
      </c>
      <c r="I5" s="65" t="s">
        <v>9</v>
      </c>
      <c r="J5" s="65" t="s">
        <v>10</v>
      </c>
      <c r="K5" s="65" t="s">
        <v>11</v>
      </c>
      <c r="L5" s="65" t="s">
        <v>145</v>
      </c>
      <c r="M5" s="65" t="s">
        <v>12</v>
      </c>
      <c r="N5" s="65" t="s">
        <v>13</v>
      </c>
      <c r="O5" s="65" t="s">
        <v>14</v>
      </c>
      <c r="P5" s="67" t="s">
        <v>146</v>
      </c>
    </row>
    <row r="6" spans="2:16" ht="16.5" thickBot="1" thickTop="1">
      <c r="B6" s="5">
        <v>1</v>
      </c>
      <c r="C6" s="6">
        <v>2</v>
      </c>
      <c r="D6" s="6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327370.87</v>
      </c>
      <c r="E8" s="12">
        <f t="shared" si="0"/>
        <v>406922.53</v>
      </c>
      <c r="F8" s="12">
        <f t="shared" si="0"/>
        <v>709563.1699999999</v>
      </c>
      <c r="G8" s="12">
        <f t="shared" si="0"/>
        <v>467291.53</v>
      </c>
      <c r="H8" s="12">
        <f t="shared" si="0"/>
        <v>685588.19</v>
      </c>
      <c r="I8" s="12">
        <f t="shared" si="0"/>
        <v>601003.37</v>
      </c>
      <c r="J8" s="12">
        <f t="shared" si="0"/>
        <v>373771.75</v>
      </c>
      <c r="K8" s="12">
        <f t="shared" si="0"/>
        <v>369998.69</v>
      </c>
      <c r="L8" s="12">
        <f t="shared" si="0"/>
        <v>421637.93999999994</v>
      </c>
      <c r="M8" s="12">
        <f t="shared" si="0"/>
        <v>460979.36</v>
      </c>
      <c r="N8" s="12">
        <f t="shared" si="0"/>
        <v>483496.73</v>
      </c>
      <c r="O8" s="12">
        <f>O9+O14+O42</f>
        <v>801441.3900000001</v>
      </c>
      <c r="P8" s="12">
        <f>D8+E8+F8+G8+H8+I8+J8+K8+L8+M8+N8+O8</f>
        <v>6109065.520000001</v>
      </c>
    </row>
    <row r="9" spans="2:16" ht="28.5" customHeight="1">
      <c r="B9" s="13" t="s">
        <v>18</v>
      </c>
      <c r="C9" s="10">
        <v>2100</v>
      </c>
      <c r="D9" s="12">
        <f>D10</f>
        <v>327370.87</v>
      </c>
      <c r="E9" s="12">
        <f>E10</f>
        <v>329852.57</v>
      </c>
      <c r="F9" s="12">
        <f>F10</f>
        <v>350174.43</v>
      </c>
      <c r="G9" s="12">
        <f>G10</f>
        <v>330502.69</v>
      </c>
      <c r="H9" s="12">
        <f aca="true" t="shared" si="1" ref="H9:O9">H10</f>
        <v>403976.48000000004</v>
      </c>
      <c r="I9" s="12">
        <f t="shared" si="1"/>
        <v>430606.46</v>
      </c>
      <c r="J9" s="12">
        <f t="shared" si="1"/>
        <v>314088.21</v>
      </c>
      <c r="K9" s="12">
        <f t="shared" si="1"/>
        <v>308260.49</v>
      </c>
      <c r="L9" s="12">
        <f t="shared" si="1"/>
        <v>309672.54</v>
      </c>
      <c r="M9" s="12">
        <f t="shared" si="1"/>
        <v>369360.91</v>
      </c>
      <c r="N9" s="12">
        <f t="shared" si="1"/>
        <v>345920.39</v>
      </c>
      <c r="O9" s="12">
        <f t="shared" si="1"/>
        <v>398920.85000000003</v>
      </c>
      <c r="P9" s="12">
        <f aca="true" t="shared" si="2" ref="P9:P42">D9+E9+F9+G9+H9+I9+J9+K9+L9+M9+N9+O9</f>
        <v>4218706.890000001</v>
      </c>
    </row>
    <row r="10" spans="2:16" ht="15" customHeight="1">
      <c r="B10" s="13" t="s">
        <v>19</v>
      </c>
      <c r="C10" s="11">
        <v>2110</v>
      </c>
      <c r="D10" s="12">
        <f>D11+D13</f>
        <v>327370.87</v>
      </c>
      <c r="E10" s="12">
        <f>E11+E13</f>
        <v>329852.57</v>
      </c>
      <c r="F10" s="12">
        <f>F11+F13</f>
        <v>350174.43</v>
      </c>
      <c r="G10" s="12">
        <f>G11+G13</f>
        <v>330502.69</v>
      </c>
      <c r="H10" s="12">
        <f aca="true" t="shared" si="3" ref="H10:O10">H11+H13</f>
        <v>403976.48000000004</v>
      </c>
      <c r="I10" s="12">
        <f t="shared" si="3"/>
        <v>430606.46</v>
      </c>
      <c r="J10" s="12">
        <f t="shared" si="3"/>
        <v>314088.21</v>
      </c>
      <c r="K10" s="12">
        <f t="shared" si="3"/>
        <v>308260.49</v>
      </c>
      <c r="L10" s="12">
        <f t="shared" si="3"/>
        <v>309672.54</v>
      </c>
      <c r="M10" s="12">
        <f t="shared" si="3"/>
        <v>369360.91</v>
      </c>
      <c r="N10" s="12">
        <f t="shared" si="3"/>
        <v>345920.39</v>
      </c>
      <c r="O10" s="12">
        <f t="shared" si="3"/>
        <v>398920.85000000003</v>
      </c>
      <c r="P10" s="12">
        <f t="shared" si="2"/>
        <v>4218706.890000001</v>
      </c>
    </row>
    <row r="11" spans="2:16" ht="18" customHeight="1">
      <c r="B11" s="13" t="s">
        <v>20</v>
      </c>
      <c r="C11" s="11">
        <v>2111</v>
      </c>
      <c r="D11" s="12">
        <v>267143.54</v>
      </c>
      <c r="E11" s="12">
        <v>277934.05</v>
      </c>
      <c r="F11" s="12">
        <v>294425.43</v>
      </c>
      <c r="G11" s="12">
        <v>277348.09</v>
      </c>
      <c r="H11" s="12">
        <v>339294.53</v>
      </c>
      <c r="I11" s="12">
        <v>361204.76</v>
      </c>
      <c r="J11" s="12">
        <v>264320.64</v>
      </c>
      <c r="K11" s="12">
        <v>258903.9</v>
      </c>
      <c r="L11" s="12">
        <v>265901.6</v>
      </c>
      <c r="M11" s="12">
        <v>312254.61</v>
      </c>
      <c r="N11" s="12">
        <v>290019.65</v>
      </c>
      <c r="O11" s="12">
        <v>332359.59</v>
      </c>
      <c r="P11" s="12">
        <f t="shared" si="2"/>
        <v>3541110.3899999997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60227.33</v>
      </c>
      <c r="E13" s="12">
        <v>51918.52</v>
      </c>
      <c r="F13" s="12">
        <v>55749</v>
      </c>
      <c r="G13" s="12">
        <v>53154.6</v>
      </c>
      <c r="H13" s="12">
        <v>64681.95</v>
      </c>
      <c r="I13" s="12">
        <v>69401.7</v>
      </c>
      <c r="J13" s="12">
        <v>49767.57</v>
      </c>
      <c r="K13" s="12">
        <v>49356.59</v>
      </c>
      <c r="L13" s="12">
        <v>43770.94</v>
      </c>
      <c r="M13" s="12">
        <v>57106.3</v>
      </c>
      <c r="N13" s="12">
        <v>55900.74</v>
      </c>
      <c r="O13" s="12">
        <v>66561.26</v>
      </c>
      <c r="P13" s="12">
        <f t="shared" si="2"/>
        <v>677596.5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77069.95999999999</v>
      </c>
      <c r="F14" s="12">
        <f>F15++F16+F17+F18+F19+F20+F20+F21+F28</f>
        <v>359388.74</v>
      </c>
      <c r="G14" s="12">
        <f>G15++G16+G17+G18+G19+G20+G20+G21+G28</f>
        <v>136788.84</v>
      </c>
      <c r="H14" s="12">
        <f aca="true" t="shared" si="4" ref="H14:O14">H15++H16+H17+H18+H19+H20+H20+H21+H28</f>
        <v>281611.70999999996</v>
      </c>
      <c r="I14" s="12">
        <f t="shared" si="4"/>
        <v>170396.90999999997</v>
      </c>
      <c r="J14" s="12">
        <f t="shared" si="4"/>
        <v>59683.54</v>
      </c>
      <c r="K14" s="12">
        <f t="shared" si="4"/>
        <v>61738.2</v>
      </c>
      <c r="L14" s="12">
        <f t="shared" si="4"/>
        <v>111965.4</v>
      </c>
      <c r="M14" s="12">
        <f t="shared" si="4"/>
        <v>91618.45</v>
      </c>
      <c r="N14" s="12">
        <f t="shared" si="4"/>
        <v>137576.34</v>
      </c>
      <c r="O14" s="12">
        <f t="shared" si="4"/>
        <v>402520.54000000004</v>
      </c>
      <c r="P14" s="12">
        <f t="shared" si="2"/>
        <v>1890358.63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>
        <v>46580.04</v>
      </c>
      <c r="I15" s="12">
        <v>43499.52</v>
      </c>
      <c r="J15" s="12"/>
      <c r="K15" s="12"/>
      <c r="L15" s="12"/>
      <c r="M15" s="12"/>
      <c r="N15" s="12">
        <v>27562</v>
      </c>
      <c r="O15" s="12">
        <v>14675.66</v>
      </c>
      <c r="P15" s="12">
        <f t="shared" si="2"/>
        <v>132317.22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>
        <v>59941</v>
      </c>
      <c r="F17" s="12">
        <v>63221.89</v>
      </c>
      <c r="G17" s="12">
        <v>46363.86</v>
      </c>
      <c r="H17" s="12">
        <v>98613.39</v>
      </c>
      <c r="I17" s="17">
        <v>56059.98</v>
      </c>
      <c r="J17" s="18">
        <v>30574.6</v>
      </c>
      <c r="K17" s="12">
        <v>31405.71</v>
      </c>
      <c r="L17" s="12">
        <v>50314.63</v>
      </c>
      <c r="M17" s="12">
        <v>52229.9</v>
      </c>
      <c r="N17" s="12">
        <v>68001.15</v>
      </c>
      <c r="O17" s="12">
        <v>63865.69</v>
      </c>
      <c r="P17" s="12">
        <f t="shared" si="2"/>
        <v>620591.8</v>
      </c>
    </row>
    <row r="18" spans="2:16" ht="15.75" customHeight="1">
      <c r="B18" s="16" t="s">
        <v>27</v>
      </c>
      <c r="C18" s="11">
        <v>2240</v>
      </c>
      <c r="D18" s="12"/>
      <c r="E18" s="12">
        <v>1045.27</v>
      </c>
      <c r="F18" s="12">
        <v>101096.88</v>
      </c>
      <c r="G18" s="12">
        <v>400</v>
      </c>
      <c r="H18" s="12">
        <v>91480.06</v>
      </c>
      <c r="I18" s="12">
        <v>39308.52</v>
      </c>
      <c r="J18" s="12">
        <v>1103.58</v>
      </c>
      <c r="K18" s="12">
        <v>1119.33</v>
      </c>
      <c r="L18" s="12">
        <v>49501.61</v>
      </c>
      <c r="M18" s="12">
        <v>5720.77</v>
      </c>
      <c r="N18" s="12">
        <v>1787.11</v>
      </c>
      <c r="O18" s="12">
        <v>37944.25</v>
      </c>
      <c r="P18" s="12">
        <f t="shared" si="2"/>
        <v>330507.38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16083.689999999999</v>
      </c>
      <c r="F21" s="12">
        <f>F22+F23+F24+F25+F26+F27</f>
        <v>195069.97</v>
      </c>
      <c r="G21" s="12">
        <f>G22+G23+G24+G25+G26+G27</f>
        <v>90024.98</v>
      </c>
      <c r="H21" s="12">
        <f aca="true" t="shared" si="5" ref="H21:O21">H22+H23+H24+H25+H26+H27</f>
        <v>44938.22</v>
      </c>
      <c r="I21" s="12">
        <f t="shared" si="5"/>
        <v>30848.89</v>
      </c>
      <c r="J21" s="12">
        <f t="shared" si="5"/>
        <v>28005.36</v>
      </c>
      <c r="K21" s="12">
        <f t="shared" si="5"/>
        <v>29213.159999999996</v>
      </c>
      <c r="L21" s="12">
        <f t="shared" si="5"/>
        <v>12149.16</v>
      </c>
      <c r="M21" s="12">
        <f t="shared" si="5"/>
        <v>32987.78</v>
      </c>
      <c r="N21" s="12">
        <f t="shared" si="5"/>
        <v>40226.08</v>
      </c>
      <c r="O21" s="12">
        <f t="shared" si="5"/>
        <v>286034.94</v>
      </c>
      <c r="P21" s="12">
        <f t="shared" si="2"/>
        <v>805582.23</v>
      </c>
    </row>
    <row r="22" spans="2:16" ht="15.75" customHeight="1">
      <c r="B22" s="13" t="s">
        <v>31</v>
      </c>
      <c r="C22" s="11">
        <v>2271</v>
      </c>
      <c r="D22" s="12"/>
      <c r="E22" s="12"/>
      <c r="F22" s="12">
        <v>173701.68</v>
      </c>
      <c r="G22" s="12">
        <v>73065.7</v>
      </c>
      <c r="H22" s="12">
        <v>29578.8</v>
      </c>
      <c r="I22" s="12">
        <v>13824.36</v>
      </c>
      <c r="J22" s="12">
        <v>13824.36</v>
      </c>
      <c r="K22" s="12">
        <v>13824.36</v>
      </c>
      <c r="L22" s="12">
        <v>0</v>
      </c>
      <c r="M22" s="12">
        <v>14585.54</v>
      </c>
      <c r="N22" s="12">
        <v>31855.63</v>
      </c>
      <c r="O22" s="12">
        <v>216788.37</v>
      </c>
      <c r="P22" s="12">
        <f t="shared" si="2"/>
        <v>581048.7999999999</v>
      </c>
    </row>
    <row r="23" spans="2:16" ht="20.25" customHeight="1">
      <c r="B23" s="13" t="s">
        <v>32</v>
      </c>
      <c r="C23" s="11">
        <v>2272</v>
      </c>
      <c r="D23" s="12"/>
      <c r="E23" s="12">
        <v>991.66</v>
      </c>
      <c r="F23" s="12">
        <v>2875.39</v>
      </c>
      <c r="G23" s="12">
        <v>2013.14</v>
      </c>
      <c r="H23" s="12">
        <v>2344.91</v>
      </c>
      <c r="I23" s="12">
        <v>3229.65</v>
      </c>
      <c r="J23" s="12">
        <v>2400.21</v>
      </c>
      <c r="K23" s="12">
        <v>2676.69</v>
      </c>
      <c r="L23" s="12">
        <v>1515.47</v>
      </c>
      <c r="M23" s="12">
        <v>2676.69</v>
      </c>
      <c r="N23" s="12">
        <v>2731.98</v>
      </c>
      <c r="O23" s="12">
        <v>6376.35</v>
      </c>
      <c r="P23" s="12">
        <f t="shared" si="2"/>
        <v>29832.14</v>
      </c>
    </row>
    <row r="24" spans="2:16" ht="21" customHeight="1">
      <c r="B24" s="13" t="s">
        <v>33</v>
      </c>
      <c r="C24" s="11">
        <v>2273</v>
      </c>
      <c r="D24" s="12"/>
      <c r="E24" s="12">
        <v>14323.4</v>
      </c>
      <c r="F24" s="12">
        <v>17629.62</v>
      </c>
      <c r="G24" s="12">
        <v>14082.86</v>
      </c>
      <c r="H24" s="12">
        <v>12151.23</v>
      </c>
      <c r="I24" s="12">
        <v>12931.6</v>
      </c>
      <c r="J24" s="12">
        <v>10917.51</v>
      </c>
      <c r="K24" s="12">
        <v>11848.83</v>
      </c>
      <c r="L24" s="12">
        <v>9770.41</v>
      </c>
      <c r="M24" s="12">
        <v>14862.27</v>
      </c>
      <c r="N24" s="18">
        <v>4775.19</v>
      </c>
      <c r="O24" s="12">
        <v>60927.84</v>
      </c>
      <c r="P24" s="12">
        <f t="shared" si="2"/>
        <v>184220.76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>
        <v>768.63</v>
      </c>
      <c r="F26" s="12">
        <v>863.28</v>
      </c>
      <c r="G26" s="12">
        <v>863.28</v>
      </c>
      <c r="H26" s="12">
        <v>863.28</v>
      </c>
      <c r="I26" s="12">
        <v>863.28</v>
      </c>
      <c r="J26" s="12">
        <v>863.28</v>
      </c>
      <c r="K26" s="12">
        <v>863.28</v>
      </c>
      <c r="L26" s="12">
        <v>863.28</v>
      </c>
      <c r="M26" s="12">
        <v>863.28</v>
      </c>
      <c r="N26" s="12">
        <v>863.28</v>
      </c>
      <c r="O26" s="12">
        <v>1942.38</v>
      </c>
      <c r="P26" s="12">
        <f t="shared" si="2"/>
        <v>10480.529999999999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680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680</v>
      </c>
      <c r="N28" s="12">
        <f t="shared" si="6"/>
        <v>0</v>
      </c>
      <c r="O28" s="12">
        <f t="shared" si="6"/>
        <v>0</v>
      </c>
      <c r="P28" s="12">
        <f t="shared" si="2"/>
        <v>1360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>
        <v>680</v>
      </c>
      <c r="J30" s="12"/>
      <c r="K30" s="12"/>
      <c r="L30" s="12"/>
      <c r="M30" s="12">
        <v>680</v>
      </c>
      <c r="N30" s="12"/>
      <c r="O30" s="12"/>
      <c r="P30" s="12">
        <f t="shared" si="2"/>
        <v>1360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2" t="s">
        <v>81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2:16" ht="15">
      <c r="B74" s="62" t="s">
        <v>144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2:16" ht="15.75" thickBot="1">
      <c r="B75" s="62" t="s">
        <v>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2:16" ht="15.75" customHeight="1" thickBot="1">
      <c r="B76" s="3" t="s">
        <v>2</v>
      </c>
      <c r="C76" s="4" t="s">
        <v>3</v>
      </c>
      <c r="D76" s="63" t="s">
        <v>82</v>
      </c>
      <c r="E76" s="65" t="s">
        <v>83</v>
      </c>
      <c r="F76" s="65" t="s">
        <v>84</v>
      </c>
      <c r="G76" s="65" t="s">
        <v>85</v>
      </c>
      <c r="H76" s="65" t="s">
        <v>86</v>
      </c>
      <c r="I76" s="65" t="s">
        <v>87</v>
      </c>
      <c r="J76" s="65" t="s">
        <v>88</v>
      </c>
      <c r="K76" s="65" t="s">
        <v>89</v>
      </c>
      <c r="L76" s="65" t="s">
        <v>147</v>
      </c>
      <c r="M76" s="65" t="s">
        <v>90</v>
      </c>
      <c r="N76" s="65" t="s">
        <v>91</v>
      </c>
      <c r="O76" s="65" t="s">
        <v>92</v>
      </c>
      <c r="P76" s="67" t="s">
        <v>148</v>
      </c>
    </row>
    <row r="77" spans="2:16" ht="24" customHeight="1" thickBot="1" thickTop="1">
      <c r="B77" s="5">
        <v>1</v>
      </c>
      <c r="C77" s="6">
        <v>2</v>
      </c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8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38218.65</v>
      </c>
      <c r="F79" s="12">
        <f t="shared" si="8"/>
        <v>38214.92</v>
      </c>
      <c r="G79" s="12">
        <f t="shared" si="8"/>
        <v>18675.74</v>
      </c>
      <c r="H79" s="12">
        <f t="shared" si="8"/>
        <v>61608.01</v>
      </c>
      <c r="I79" s="12">
        <f t="shared" si="8"/>
        <v>42361.17</v>
      </c>
      <c r="J79" s="12">
        <f t="shared" si="8"/>
        <v>28904.77</v>
      </c>
      <c r="K79" s="12">
        <f t="shared" si="8"/>
        <v>42142.35</v>
      </c>
      <c r="L79" s="12">
        <f t="shared" si="8"/>
        <v>45682.27</v>
      </c>
      <c r="M79" s="12">
        <f t="shared" si="8"/>
        <v>13198.82</v>
      </c>
      <c r="N79" s="12">
        <f t="shared" si="8"/>
        <v>38853.4</v>
      </c>
      <c r="O79" s="12">
        <f>O80+O85+O113+O114</f>
        <v>79916.01</v>
      </c>
      <c r="P79" s="12">
        <f>D79+E79+F79+G79+H79+I79+J79+K79+L79+M79+N79+O79</f>
        <v>447776.11000000004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38218.65</v>
      </c>
      <c r="F85" s="12">
        <f>F86+F87+F88+F89+F90+F91+F92+F99</f>
        <v>38214.92</v>
      </c>
      <c r="G85" s="12">
        <f>G86+G87+G88+G89+G90+G91+G92+G99</f>
        <v>18675.74</v>
      </c>
      <c r="H85" s="12">
        <f aca="true" t="shared" si="12" ref="H85:O85">H86+H87+H88+H89+H90+H91+H92+H99</f>
        <v>61608.01</v>
      </c>
      <c r="I85" s="12">
        <f t="shared" si="12"/>
        <v>42361.17</v>
      </c>
      <c r="J85" s="12">
        <f t="shared" si="12"/>
        <v>28904.77</v>
      </c>
      <c r="K85" s="12">
        <f t="shared" si="12"/>
        <v>42142.35</v>
      </c>
      <c r="L85" s="12">
        <f t="shared" si="12"/>
        <v>45682.27</v>
      </c>
      <c r="M85" s="12">
        <f t="shared" si="12"/>
        <v>13198.82</v>
      </c>
      <c r="N85" s="12">
        <f t="shared" si="12"/>
        <v>38853.4</v>
      </c>
      <c r="O85" s="12">
        <f t="shared" si="12"/>
        <v>79916.01</v>
      </c>
      <c r="P85" s="12">
        <f t="shared" si="10"/>
        <v>447776.11000000004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>
        <v>38218.65</v>
      </c>
      <c r="F88" s="12">
        <v>38214.92</v>
      </c>
      <c r="G88" s="12">
        <v>18675.74</v>
      </c>
      <c r="H88" s="12">
        <v>61608.01</v>
      </c>
      <c r="I88" s="26">
        <v>42361.17</v>
      </c>
      <c r="J88" s="26">
        <v>28904.77</v>
      </c>
      <c r="K88" s="12">
        <v>42142.35</v>
      </c>
      <c r="L88" s="12">
        <v>45682.27</v>
      </c>
      <c r="M88" s="12">
        <v>13198.82</v>
      </c>
      <c r="N88" s="12">
        <v>38853.4</v>
      </c>
      <c r="O88" s="12">
        <v>79916.01</v>
      </c>
      <c r="P88" s="12">
        <f t="shared" si="10"/>
        <v>447776.11000000004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9" t="s">
        <v>149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2:16" ht="15">
      <c r="B145" s="62" t="s">
        <v>1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63" t="s">
        <v>4</v>
      </c>
      <c r="E147" s="65" t="s">
        <v>5</v>
      </c>
      <c r="F147" s="65" t="s">
        <v>6</v>
      </c>
      <c r="G147" s="65" t="s">
        <v>7</v>
      </c>
      <c r="H147" s="65" t="s">
        <v>8</v>
      </c>
      <c r="I147" s="65" t="s">
        <v>9</v>
      </c>
      <c r="J147" s="65" t="s">
        <v>10</v>
      </c>
      <c r="K147" s="65" t="s">
        <v>11</v>
      </c>
      <c r="L147" s="65" t="s">
        <v>145</v>
      </c>
      <c r="M147" s="65" t="s">
        <v>12</v>
      </c>
      <c r="N147" s="65" t="s">
        <v>13</v>
      </c>
      <c r="O147" s="65" t="s">
        <v>14</v>
      </c>
      <c r="P147" s="67" t="s">
        <v>150</v>
      </c>
    </row>
    <row r="148" spans="2:16" ht="26.25" customHeight="1" thickBot="1" thickTop="1">
      <c r="B148" s="5">
        <v>1</v>
      </c>
      <c r="C148" s="6">
        <v>2</v>
      </c>
      <c r="D148" s="64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8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0" t="s">
        <v>151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ht="15">
      <c r="B164" s="62" t="s">
        <v>1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" customHeight="1">
      <c r="B166" s="72"/>
      <c r="C166" s="73"/>
      <c r="D166" s="76" t="s">
        <v>93</v>
      </c>
      <c r="E166" s="76" t="s">
        <v>94</v>
      </c>
      <c r="F166" s="76" t="s">
        <v>95</v>
      </c>
      <c r="G166" s="76" t="s">
        <v>96</v>
      </c>
      <c r="H166" s="76" t="s">
        <v>97</v>
      </c>
      <c r="I166" s="76" t="s">
        <v>95</v>
      </c>
      <c r="J166" s="78" t="s">
        <v>98</v>
      </c>
      <c r="K166" s="78" t="s">
        <v>99</v>
      </c>
      <c r="L166" s="76" t="s">
        <v>95</v>
      </c>
      <c r="M166" s="78" t="s">
        <v>100</v>
      </c>
      <c r="N166" s="78" t="s">
        <v>101</v>
      </c>
      <c r="O166" s="76" t="s">
        <v>95</v>
      </c>
      <c r="P166" s="79"/>
    </row>
    <row r="167" spans="2:16" ht="21" customHeight="1">
      <c r="B167" s="74"/>
      <c r="C167" s="75"/>
      <c r="D167" s="77"/>
      <c r="E167" s="78"/>
      <c r="F167" s="76"/>
      <c r="G167" s="77"/>
      <c r="H167" s="78"/>
      <c r="I167" s="76"/>
      <c r="J167" s="77"/>
      <c r="K167" s="78"/>
      <c r="L167" s="76"/>
      <c r="M167" s="77"/>
      <c r="N167" s="78"/>
      <c r="O167" s="76"/>
      <c r="P167" s="80"/>
    </row>
    <row r="168" spans="2:16" ht="15">
      <c r="B168" s="32" t="s">
        <v>152</v>
      </c>
      <c r="C168" s="33">
        <v>0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54"/>
      <c r="G172" s="52"/>
      <c r="H172" s="53"/>
      <c r="I172" s="54"/>
      <c r="J172" s="52"/>
      <c r="K172" s="53"/>
      <c r="L172" s="54"/>
      <c r="M172" s="52"/>
      <c r="N172" s="53"/>
      <c r="O172" s="55"/>
      <c r="P172" s="41"/>
    </row>
    <row r="173" spans="5:15" ht="12.75">
      <c r="E173" s="56" t="s">
        <v>102</v>
      </c>
      <c r="F173" s="57">
        <f>C168+D168+D169+D170+D171+D172-E168-E169-E170-E171-E172</f>
        <v>0</v>
      </c>
      <c r="H173" s="56" t="s">
        <v>103</v>
      </c>
      <c r="I173" s="57">
        <f>F173+G168+G169+G170+G171+G172-H168-H169-H170-H171-H172</f>
        <v>0</v>
      </c>
      <c r="K173" s="56" t="s">
        <v>104</v>
      </c>
      <c r="L173" s="57">
        <f>I173+J168+J169+J170+J171+J172-K168-K169-K170-K171-K172</f>
        <v>0</v>
      </c>
      <c r="N173" s="56" t="s">
        <v>105</v>
      </c>
      <c r="O173" s="57">
        <f>L173+M168+M169+M170+M171+M172-N168-N169-N170-N171-N172</f>
        <v>0</v>
      </c>
    </row>
    <row r="174" spans="4:15" ht="12.75">
      <c r="D174" s="78" t="s">
        <v>106</v>
      </c>
      <c r="E174" s="78" t="s">
        <v>107</v>
      </c>
      <c r="F174" s="76" t="s">
        <v>95</v>
      </c>
      <c r="G174" s="78" t="s">
        <v>108</v>
      </c>
      <c r="H174" s="78" t="s">
        <v>109</v>
      </c>
      <c r="I174" s="76" t="s">
        <v>95</v>
      </c>
      <c r="J174" s="78" t="s">
        <v>110</v>
      </c>
      <c r="K174" s="78" t="s">
        <v>111</v>
      </c>
      <c r="L174" s="76" t="s">
        <v>95</v>
      </c>
      <c r="M174" s="78" t="s">
        <v>112</v>
      </c>
      <c r="N174" s="78" t="s">
        <v>113</v>
      </c>
      <c r="O174" s="76" t="s">
        <v>95</v>
      </c>
    </row>
    <row r="175" spans="4:15" ht="32.25" customHeight="1">
      <c r="D175" s="78"/>
      <c r="E175" s="78"/>
      <c r="F175" s="76"/>
      <c r="G175" s="78"/>
      <c r="H175" s="78"/>
      <c r="I175" s="76"/>
      <c r="J175" s="78"/>
      <c r="K175" s="78"/>
      <c r="L175" s="76"/>
      <c r="M175" s="78"/>
      <c r="N175" s="78"/>
      <c r="O175" s="76"/>
    </row>
    <row r="176" spans="4:15" ht="15">
      <c r="D176" s="55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5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5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8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5:15" ht="12.75">
      <c r="E181" s="56" t="s">
        <v>114</v>
      </c>
      <c r="F181" s="57">
        <f>O173+D176+D177+D178+D179+D180-E176-E177-E178-E179-E180</f>
        <v>0</v>
      </c>
      <c r="H181" s="56" t="s">
        <v>115</v>
      </c>
      <c r="I181" s="57">
        <f>F181+G176+G177+G178+G179+G180-H176-H177-H178-H179-H180</f>
        <v>0</v>
      </c>
      <c r="K181" s="56" t="s">
        <v>116</v>
      </c>
      <c r="L181" s="57">
        <f>I181+J176+J177+J178+J179+J180-K176-K177-K178-K179-K180</f>
        <v>0</v>
      </c>
      <c r="N181" s="56" t="s">
        <v>126</v>
      </c>
      <c r="O181" s="57">
        <f>L181+M176+M177+M178+M179+M180-N176-N177-N178-N179-N180</f>
        <v>0</v>
      </c>
    </row>
    <row r="182" spans="4:15" ht="12.75">
      <c r="D182" s="78" t="s">
        <v>117</v>
      </c>
      <c r="E182" s="78" t="s">
        <v>118</v>
      </c>
      <c r="F182" s="76" t="s">
        <v>95</v>
      </c>
      <c r="G182" s="78" t="s">
        <v>119</v>
      </c>
      <c r="H182" s="78" t="s">
        <v>120</v>
      </c>
      <c r="I182" s="76" t="s">
        <v>95</v>
      </c>
      <c r="J182" s="78" t="s">
        <v>121</v>
      </c>
      <c r="K182" s="78" t="s">
        <v>122</v>
      </c>
      <c r="L182" s="76" t="s">
        <v>95</v>
      </c>
      <c r="M182" s="78" t="s">
        <v>123</v>
      </c>
      <c r="N182" s="78" t="s">
        <v>124</v>
      </c>
      <c r="O182" s="76" t="s">
        <v>95</v>
      </c>
    </row>
    <row r="183" spans="4:15" ht="31.5" customHeight="1">
      <c r="D183" s="78"/>
      <c r="E183" s="78"/>
      <c r="F183" s="76"/>
      <c r="G183" s="78"/>
      <c r="H183" s="78"/>
      <c r="I183" s="76"/>
      <c r="J183" s="78"/>
      <c r="K183" s="78"/>
      <c r="L183" s="76"/>
      <c r="M183" s="78"/>
      <c r="N183" s="78"/>
      <c r="O183" s="76"/>
    </row>
    <row r="184" spans="4:15" ht="15">
      <c r="D184" s="59"/>
      <c r="E184" s="59"/>
      <c r="F184" s="60"/>
      <c r="G184" s="59"/>
      <c r="H184" s="59"/>
      <c r="I184" s="60"/>
      <c r="J184" s="59"/>
      <c r="K184" s="59"/>
      <c r="L184" s="60"/>
      <c r="M184" s="59"/>
      <c r="N184" s="59"/>
      <c r="O184" s="60"/>
    </row>
    <row r="185" spans="4:15" ht="15">
      <c r="D185" s="59"/>
      <c r="E185" s="59"/>
      <c r="F185" s="60"/>
      <c r="G185" s="59"/>
      <c r="H185" s="59"/>
      <c r="I185" s="60"/>
      <c r="J185" s="59"/>
      <c r="K185" s="59"/>
      <c r="L185" s="60"/>
      <c r="M185" s="59"/>
      <c r="N185" s="59"/>
      <c r="O185" s="60"/>
    </row>
    <row r="186" spans="4:15" ht="15">
      <c r="D186" s="55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8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5:15" ht="12.75">
      <c r="E189" s="56" t="s">
        <v>125</v>
      </c>
      <c r="F189" s="57">
        <f>O181+D184+D185+D186+D187+D188-E184-E185-E186-E187-E188</f>
        <v>0</v>
      </c>
      <c r="H189" s="56" t="s">
        <v>126</v>
      </c>
      <c r="I189" s="57">
        <f>F189+G184+G185+G186+G187+G188-H184-H185-H186-H187-H188</f>
        <v>0</v>
      </c>
      <c r="K189" s="56" t="s">
        <v>127</v>
      </c>
      <c r="L189" s="57">
        <f>I189+J184+J185+J186+J187+J188-K184-K185-K186-K187-K188</f>
        <v>0</v>
      </c>
      <c r="N189" s="56" t="s">
        <v>153</v>
      </c>
      <c r="O189" s="57">
        <f>L189+M184+M185+M186+M187+M188-N184-N185-N186-N187-N188</f>
        <v>0</v>
      </c>
    </row>
    <row r="190" spans="2:16" ht="15">
      <c r="B190" s="70" t="s">
        <v>155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ht="15">
      <c r="B191" s="62" t="s">
        <v>1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2" t="s">
        <v>128</v>
      </c>
      <c r="C193" s="73"/>
      <c r="D193" s="78" t="s">
        <v>129</v>
      </c>
      <c r="E193" s="77" t="s">
        <v>130</v>
      </c>
      <c r="F193" s="81" t="s">
        <v>131</v>
      </c>
      <c r="G193" s="81" t="s">
        <v>132</v>
      </c>
      <c r="H193" s="81" t="s">
        <v>133</v>
      </c>
      <c r="I193" s="81" t="s">
        <v>134</v>
      </c>
      <c r="J193" s="81" t="s">
        <v>135</v>
      </c>
      <c r="K193" s="81" t="s">
        <v>136</v>
      </c>
      <c r="L193" s="81" t="s">
        <v>154</v>
      </c>
      <c r="M193" s="77" t="s">
        <v>137</v>
      </c>
      <c r="N193" s="77" t="s">
        <v>138</v>
      </c>
      <c r="O193" s="81" t="s">
        <v>139</v>
      </c>
      <c r="P193" s="84" t="s">
        <v>140</v>
      </c>
    </row>
    <row r="194" spans="2:16" ht="21.75" customHeight="1">
      <c r="B194" s="74"/>
      <c r="C194" s="75"/>
      <c r="D194" s="78"/>
      <c r="E194" s="83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5"/>
    </row>
    <row r="195" spans="2:16" ht="15">
      <c r="B195" s="86" t="s">
        <v>141</v>
      </c>
      <c r="C195" s="87"/>
      <c r="D195" s="26">
        <v>2000</v>
      </c>
      <c r="E195" s="57">
        <v>1600</v>
      </c>
      <c r="F195" s="26"/>
      <c r="G195" s="26"/>
      <c r="H195" s="26"/>
      <c r="I195" s="26">
        <v>2300</v>
      </c>
      <c r="J195" s="26"/>
      <c r="K195" s="26"/>
      <c r="L195" s="26"/>
      <c r="M195" s="26"/>
      <c r="N195" s="26"/>
      <c r="O195" s="26"/>
      <c r="P195" s="26">
        <f>D195+E195+F195+G195+H195+I195+J195+K195+L195+M195+N195+O195</f>
        <v>5900</v>
      </c>
    </row>
    <row r="196" spans="2:16" ht="15">
      <c r="B196" s="88" t="s">
        <v>156</v>
      </c>
      <c r="C196" s="89"/>
      <c r="D196" s="57">
        <v>16618.16</v>
      </c>
      <c r="E196" s="57"/>
      <c r="F196" s="57"/>
      <c r="G196" s="57"/>
      <c r="H196" s="57">
        <v>570</v>
      </c>
      <c r="I196" s="57"/>
      <c r="J196" s="57"/>
      <c r="K196" s="57"/>
      <c r="L196" s="57"/>
      <c r="M196" s="57">
        <v>200</v>
      </c>
      <c r="N196" s="57"/>
      <c r="O196" s="57"/>
      <c r="P196" s="26">
        <f aca="true" t="shared" si="23" ref="P196:P217">D196+E196+F196+G196+H196+I196+J196+K196+L196+M196+N196+O196</f>
        <v>17388.16</v>
      </c>
    </row>
    <row r="197" spans="2:16" ht="15">
      <c r="B197" s="90" t="s">
        <v>142</v>
      </c>
      <c r="C197" s="91"/>
      <c r="D197" s="61">
        <v>1500</v>
      </c>
      <c r="E197" s="57"/>
      <c r="F197" s="57"/>
      <c r="G197" s="57"/>
      <c r="H197" s="57">
        <v>3000</v>
      </c>
      <c r="I197" s="57">
        <v>2700</v>
      </c>
      <c r="J197" s="57"/>
      <c r="K197" s="57"/>
      <c r="L197" s="57"/>
      <c r="M197" s="57"/>
      <c r="N197" s="57"/>
      <c r="O197" s="57"/>
      <c r="P197" s="26">
        <f t="shared" si="23"/>
        <v>7200</v>
      </c>
    </row>
    <row r="198" spans="2:16" ht="15">
      <c r="B198" s="88" t="s">
        <v>143</v>
      </c>
      <c r="C198" s="89"/>
      <c r="D198" s="57">
        <v>1401</v>
      </c>
      <c r="E198" s="26"/>
      <c r="F198" s="26"/>
      <c r="G198" s="26"/>
      <c r="H198" s="26">
        <v>900</v>
      </c>
      <c r="I198" s="26"/>
      <c r="J198" s="26"/>
      <c r="K198" s="26"/>
      <c r="L198" s="26"/>
      <c r="M198" s="26"/>
      <c r="N198" s="26"/>
      <c r="O198" s="26"/>
      <c r="P198" s="26">
        <f t="shared" si="23"/>
        <v>2301</v>
      </c>
    </row>
    <row r="199" spans="2:16" ht="15">
      <c r="B199" s="88" t="s">
        <v>157</v>
      </c>
      <c r="C199" s="89"/>
      <c r="D199" s="57">
        <v>300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300</v>
      </c>
    </row>
    <row r="200" spans="2:16" ht="15">
      <c r="B200" s="88" t="s">
        <v>158</v>
      </c>
      <c r="C200" s="89"/>
      <c r="D200" s="57"/>
      <c r="E200" s="26"/>
      <c r="F200" s="26"/>
      <c r="G200" s="26"/>
      <c r="H200" s="26">
        <v>6500</v>
      </c>
      <c r="I200" s="26"/>
      <c r="J200" s="26"/>
      <c r="K200" s="26"/>
      <c r="L200" s="26"/>
      <c r="M200" s="26"/>
      <c r="N200" s="26"/>
      <c r="O200" s="26"/>
      <c r="P200" s="26">
        <f t="shared" si="23"/>
        <v>6500</v>
      </c>
    </row>
    <row r="201" spans="2:16" ht="15">
      <c r="B201" s="88" t="s">
        <v>159</v>
      </c>
      <c r="C201" s="89"/>
      <c r="D201" s="57"/>
      <c r="E201" s="26"/>
      <c r="F201" s="26"/>
      <c r="G201" s="26"/>
      <c r="H201" s="26">
        <v>2000</v>
      </c>
      <c r="I201" s="26">
        <v>3000</v>
      </c>
      <c r="J201" s="26"/>
      <c r="K201" s="26"/>
      <c r="L201" s="26"/>
      <c r="M201" s="26"/>
      <c r="N201" s="26"/>
      <c r="O201" s="26"/>
      <c r="P201" s="26">
        <f t="shared" si="23"/>
        <v>5000</v>
      </c>
    </row>
    <row r="202" spans="2:16" ht="15">
      <c r="B202" s="88" t="s">
        <v>160</v>
      </c>
      <c r="C202" s="89"/>
      <c r="D202" s="57"/>
      <c r="E202" s="26"/>
      <c r="F202" s="26"/>
      <c r="G202" s="26"/>
      <c r="H202" s="26">
        <v>15161.98</v>
      </c>
      <c r="I202" s="26"/>
      <c r="J202" s="26"/>
      <c r="K202" s="26"/>
      <c r="L202" s="26"/>
      <c r="M202" s="26"/>
      <c r="N202" s="26"/>
      <c r="O202" s="26"/>
      <c r="P202" s="26">
        <f t="shared" si="23"/>
        <v>15161.98</v>
      </c>
    </row>
    <row r="203" spans="2:16" ht="15">
      <c r="B203" s="88" t="s">
        <v>161</v>
      </c>
      <c r="C203" s="89"/>
      <c r="D203" s="57"/>
      <c r="E203" s="26"/>
      <c r="F203" s="26"/>
      <c r="G203" s="26"/>
      <c r="H203" s="26">
        <v>200</v>
      </c>
      <c r="I203" s="26"/>
      <c r="J203" s="26"/>
      <c r="K203" s="26"/>
      <c r="L203" s="26"/>
      <c r="M203" s="26"/>
      <c r="N203" s="26"/>
      <c r="O203" s="26"/>
      <c r="P203" s="26">
        <f t="shared" si="23"/>
        <v>200</v>
      </c>
    </row>
    <row r="204" spans="2:16" ht="15">
      <c r="B204" s="88" t="s">
        <v>162</v>
      </c>
      <c r="C204" s="89"/>
      <c r="D204" s="57"/>
      <c r="E204" s="26"/>
      <c r="F204" s="26"/>
      <c r="G204" s="26"/>
      <c r="H204" s="26">
        <v>1060</v>
      </c>
      <c r="I204" s="26"/>
      <c r="J204" s="26"/>
      <c r="K204" s="26"/>
      <c r="L204" s="26"/>
      <c r="M204" s="26"/>
      <c r="N204" s="26"/>
      <c r="O204" s="26"/>
      <c r="P204" s="26">
        <f t="shared" si="23"/>
        <v>1060</v>
      </c>
    </row>
    <row r="205" spans="2:16" ht="15">
      <c r="B205" s="88" t="s">
        <v>163</v>
      </c>
      <c r="C205" s="89"/>
      <c r="D205" s="57"/>
      <c r="E205" s="26"/>
      <c r="F205" s="26"/>
      <c r="G205" s="26"/>
      <c r="H205" s="26">
        <v>600</v>
      </c>
      <c r="I205" s="26"/>
      <c r="J205" s="26"/>
      <c r="K205" s="26"/>
      <c r="L205" s="26"/>
      <c r="M205" s="26"/>
      <c r="N205" s="26"/>
      <c r="O205" s="26"/>
      <c r="P205" s="26">
        <f t="shared" si="23"/>
        <v>600</v>
      </c>
    </row>
    <row r="206" spans="2:16" ht="15">
      <c r="B206" s="92" t="s">
        <v>164</v>
      </c>
      <c r="C206" s="93"/>
      <c r="D206" s="57"/>
      <c r="E206" s="26"/>
      <c r="F206" s="26"/>
      <c r="G206" s="26"/>
      <c r="H206" s="26"/>
      <c r="I206" s="26">
        <v>600</v>
      </c>
      <c r="J206" s="26"/>
      <c r="K206" s="26"/>
      <c r="L206" s="26"/>
      <c r="M206" s="26"/>
      <c r="N206" s="26"/>
      <c r="O206" s="26"/>
      <c r="P206" s="26">
        <f t="shared" si="23"/>
        <v>600</v>
      </c>
    </row>
    <row r="207" spans="2:16" ht="15">
      <c r="B207" s="92"/>
      <c r="C207" s="93"/>
      <c r="D207" s="5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2"/>
      <c r="C208" s="94"/>
      <c r="D208" s="5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2"/>
      <c r="C209" s="94"/>
      <c r="D209" s="5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2"/>
      <c r="C210" s="93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26">
        <f t="shared" si="23"/>
        <v>0</v>
      </c>
    </row>
    <row r="211" spans="2:16" ht="15">
      <c r="B211" s="92"/>
      <c r="C211" s="93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26">
        <f t="shared" si="23"/>
        <v>0</v>
      </c>
    </row>
    <row r="212" spans="2:16" ht="15">
      <c r="B212" s="92"/>
      <c r="C212" s="93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26">
        <f t="shared" si="23"/>
        <v>0</v>
      </c>
    </row>
    <row r="213" spans="2:16" ht="15">
      <c r="B213" s="92"/>
      <c r="C213" s="93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26">
        <f t="shared" si="23"/>
        <v>0</v>
      </c>
    </row>
    <row r="214" spans="2:16" ht="15">
      <c r="B214" s="92"/>
      <c r="C214" s="93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26">
        <f t="shared" si="23"/>
        <v>0</v>
      </c>
    </row>
    <row r="215" spans="2:16" ht="15">
      <c r="B215" s="92"/>
      <c r="C215" s="93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26">
        <f t="shared" si="23"/>
        <v>0</v>
      </c>
    </row>
    <row r="216" spans="2:16" ht="15">
      <c r="B216" s="92"/>
      <c r="C216" s="93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26">
        <f t="shared" si="23"/>
        <v>0</v>
      </c>
    </row>
    <row r="217" spans="2:16" ht="15">
      <c r="B217" s="92"/>
      <c r="C217" s="94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26">
        <f t="shared" si="23"/>
        <v>0</v>
      </c>
    </row>
    <row r="218" spans="4:16" ht="12.75">
      <c r="D218" s="57">
        <f>SUM(D195:D216)</f>
        <v>21819.16</v>
      </c>
      <c r="E218" s="57">
        <f aca="true" t="shared" si="24" ref="E218:J218">SUM(E195:E216)</f>
        <v>1600</v>
      </c>
      <c r="F218" s="57">
        <f t="shared" si="24"/>
        <v>0</v>
      </c>
      <c r="G218" s="57">
        <f t="shared" si="24"/>
        <v>0</v>
      </c>
      <c r="H218" s="57">
        <f t="shared" si="24"/>
        <v>29991.98</v>
      </c>
      <c r="I218" s="57">
        <f t="shared" si="24"/>
        <v>8600</v>
      </c>
      <c r="J218" s="57">
        <f t="shared" si="24"/>
        <v>0</v>
      </c>
      <c r="K218" s="57">
        <f aca="true" t="shared" si="25" ref="K218:P218">SUM(K195:K217)</f>
        <v>0</v>
      </c>
      <c r="L218" s="57">
        <f t="shared" si="25"/>
        <v>0</v>
      </c>
      <c r="M218" s="57">
        <f t="shared" si="25"/>
        <v>200</v>
      </c>
      <c r="N218" s="57">
        <f t="shared" si="25"/>
        <v>0</v>
      </c>
      <c r="O218" s="57">
        <f t="shared" si="25"/>
        <v>0</v>
      </c>
      <c r="P218" s="57">
        <f t="shared" si="25"/>
        <v>62211.14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Свiтлана</cp:lastModifiedBy>
  <dcterms:created xsi:type="dcterms:W3CDTF">2021-11-17T14:55:40Z</dcterms:created>
  <dcterms:modified xsi:type="dcterms:W3CDTF">2024-04-08T12:11:01Z</dcterms:modified>
  <cp:category/>
  <cp:version/>
  <cp:contentType/>
  <cp:contentStatus/>
</cp:coreProperties>
</file>